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1" i="2"/>
  <c r="K120"/>
  <c r="G120"/>
  <c r="J118"/>
  <c r="J121" s="1"/>
  <c r="F118"/>
  <c r="D118"/>
  <c r="D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G105" s="1"/>
  <c r="K106"/>
  <c r="G106"/>
  <c r="J105"/>
  <c r="I105"/>
  <c r="I118" s="1"/>
  <c r="I121" s="1"/>
  <c r="H105"/>
  <c r="H118" s="1"/>
  <c r="H121" s="1"/>
  <c r="F105"/>
  <c r="E105"/>
  <c r="E118" s="1"/>
  <c r="E121" s="1"/>
  <c r="D105"/>
  <c r="K104"/>
  <c r="G104"/>
  <c r="K102"/>
  <c r="G102"/>
  <c r="K101"/>
  <c r="G101"/>
  <c r="K99"/>
  <c r="G99"/>
  <c r="K98"/>
  <c r="K118" s="1"/>
  <c r="K121" s="1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K57" s="1"/>
  <c r="K89" s="1"/>
  <c r="G58"/>
  <c r="G57" s="1"/>
  <c r="G89" s="1"/>
  <c r="J57"/>
  <c r="J89" s="1"/>
  <c r="I57"/>
  <c r="I89" s="1"/>
  <c r="H57"/>
  <c r="H89" s="1"/>
  <c r="F57"/>
  <c r="F89" s="1"/>
  <c r="E57"/>
  <c r="E89" s="1"/>
  <c r="D57"/>
  <c r="D89" s="1"/>
  <c r="F55"/>
  <c r="F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H28"/>
  <c r="H55" s="1"/>
  <c r="H90" s="1"/>
  <c r="F28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G118" l="1"/>
  <c r="G121" s="1"/>
  <c r="I90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<sst xmlns="http://schemas.openxmlformats.org/spreadsheetml/2006/main" count="353" uniqueCount="227">
  <si>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</si>
  <si>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</si>
  <si>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</si>
  <si>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</si>
  <si>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</si>
  <si>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</si>
  <si>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</si>
  <si>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</si>
  <si>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</si>
  <si>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</si>
  <si>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</si>
  <si>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</si>
  <si>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</si>
  <si>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</si>
  <si>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</si>
  <si>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</si>
  <si>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</si>
  <si>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85.41</t>
  </si>
  <si>
    <t>Учреждение</t>
  </si>
  <si>
    <t>по ОКПО</t>
  </si>
  <si>
    <t>22236192</t>
  </si>
  <si>
    <t>3</t>
  </si>
  <si>
    <t>VID</t>
  </si>
  <si>
    <t>ИНН</t>
  </si>
  <si>
    <t>3128016320</t>
  </si>
  <si>
    <t>Обособленное подразделение</t>
  </si>
  <si>
    <t>VRO</t>
  </si>
  <si>
    <t>Учредитель</t>
  </si>
  <si>
    <t>Администрация Старооскольского городского округа Белгородской области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</si>
  <si>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</si>
  <si>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</si>
  <si>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</si>
  <si>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</si>
  <si>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</si>
  <si>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</si>
  <si>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</si>
  <si>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</si>
  <si>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</si>
  <si>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</si>
  <si>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</si>
  <si>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</si>
  <si>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</si>
  <si>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</si>
  <si>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</si>
  <si>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</si>
  <si>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</si>
  <si>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</si>
  <si>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</si>
  <si>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</si>
  <si>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</si>
  <si>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</si>
  <si>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</si>
  <si>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</si>
  <si>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</si>
  <si>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</si>
  <si>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</si>
  <si>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</si>
  <si>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</si>
  <si>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</si>
  <si>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</si>
  <si>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</si>
  <si>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</si>
  <si>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</si>
  <si>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</si>
  <si>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</si>
  <si>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</si>
  <si>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</si>
  <si>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</si>
  <si>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</si>
  <si>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</si>
  <si>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</si>
  <si>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</si>
  <si>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</si>
  <si>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</si>
  <si>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</si>
  <si>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</si>
  <si>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</si>
  <si>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</si>
  <si>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</si>
  <si>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</si>
  <si>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</si>
  <si>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</si>
  <si>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</si>
  <si>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</si>
  <si>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</si>
  <si>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</si>
  <si>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</si>
  <si>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</si>
  <si>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</si>
  <si>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</si>
  <si>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</si>
  <si>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</si>
  <si>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</si>
  <si>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</si>
  <si>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</si>
  <si>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</si>
  <si>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</si>
  <si>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</si>
  <si>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</si>
  <si>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</si>
  <si>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</si>
  <si>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</si>
  <si>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</si>
  <si>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</si>
  <si>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</si>
  <si>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</si>
  <si>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</si>
  <si>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</si>
  <si>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</si>
  <si>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</si>
  <si>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</si>
  <si>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</si>
  <si>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</si>
  <si>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</si>
  <si>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</si>
  <si>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</si>
  <si>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</si>
  <si>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</si>
  <si>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</si>
  <si>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</si>
  <si>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</si>
  <si>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</si>
  <si>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</si>
  <si>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</si>
  <si>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</si>
  <si>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</si>
  <si>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</si>
  <si>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</si>
  <si>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</si>
  <si>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</si>
  <si>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</si>
  <si>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</si>
  <si>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</si>
  <si>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</si>
  <si>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</si>
  <si>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</si>
  <si>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</si>
  <si>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</si>
  <si>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</si>
  <si>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</si>
  <si>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</si>
  <si>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</si>
  <si>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</si>
  <si>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</si>
  <si>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</si>
  <si>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</si>
  <si>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</si>
  <si>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</si>
  <si>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</si>
  <si>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</si>
  <si>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</si>
  <si>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</si>
  <si>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</si>
  <si>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</si>
  <si>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</si>
  <si>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</si>
  <si>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</si>
  <si>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</si>
  <si>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</si>
  <si>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</si>
  <si>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</si>
  <si>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</si>
  <si>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</si>
  <si>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</si>
  <si>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</si>
  <si>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</si>
  <si>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</si>
  <si>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</si>
  <si>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</si>
  <si>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</si>
  <si>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</si>
  <si>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</si>
  <si>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</si>
  <si>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</si>
  <si>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</si>
  <si>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</si>
  <si>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</si>
  <si>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</si>
  <si>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</si>
  <si>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</si>
  <si>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</si>
  <si>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</si>
  <si>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</si>
  <si>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</si>
  <si>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</si>
  <si>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</si>
  <si>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</si>
  <si>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</si>
  <si>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</si>
  <si>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</si>
  <si>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</si>
  <si>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</si>
  <si>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</si>
  <si>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</si>
  <si>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</si>
  <si>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</si>
  <si>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Куропаткина А.Н.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</si>
  <si>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</si>
  <si>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</si>
  <si>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</si>
  <si>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</si>
  <si>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</si>
  <si>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</si>
  <si>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</si>
  <si>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</si>
  <si>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</si>
  <si>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</si>
  <si>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</si>
  <si>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</si>
  <si>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</si>
  <si>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</si>
  <si>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</si>
  <si>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</si>
  <si>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</si>
  <si>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</si>
  <si>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</si>
  <si>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</si>
  <si>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</si>
  <si>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</si>
  <si>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</si>
  <si>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</si>
  <si>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</si>
  <si>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</si>
  <si>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</si>
  <si>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</si>
  <si>
    <t>МБУ ДПО «Старооскольский центр развития образования»</t>
  </si>
  <si>
    <t>Старооскольский городской округ Белгородской области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</si>
</sst>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91" workbookViewId="0">
      <selection activeCell="E23" sqref="E23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225</v>
      </c>
      <c r="D9" s="197"/>
      <c r="E9" s="197"/>
      <c r="F9" s="197"/>
      <c r="G9" s="197"/>
      <c r="H9" s="197"/>
      <c r="I9" s="197"/>
      <c r="J9" s="7" t="s">
        <v>23</v>
      </c>
      <c r="K9" s="13" t="s">
        <v>24</v>
      </c>
      <c r="L9" s="2"/>
      <c r="M9" s="4"/>
    </row>
    <row r="10" spans="2:13">
      <c r="B10" s="15" t="s">
        <v>25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26</v>
      </c>
    </row>
    <row r="11" spans="2:13" ht="12.75" customHeight="1">
      <c r="B11" s="15" t="s">
        <v>27</v>
      </c>
      <c r="C11" s="188" t="s">
        <v>226</v>
      </c>
      <c r="D11" s="188"/>
      <c r="E11" s="188"/>
      <c r="F11" s="188"/>
      <c r="G11" s="188"/>
      <c r="H11" s="188"/>
      <c r="I11" s="188"/>
      <c r="J11" s="7" t="s">
        <v>29</v>
      </c>
      <c r="K11" s="16" t="s">
        <v>30</v>
      </c>
      <c r="L11" s="2"/>
      <c r="M11" s="4" t="s">
        <v>31</v>
      </c>
    </row>
    <row r="12" spans="2:13" ht="12.75" customHeight="1">
      <c r="B12" s="189" t="s">
        <v>32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33</v>
      </c>
      <c r="L12" s="2" t="s">
        <v>34</v>
      </c>
      <c r="M12" s="4" t="s">
        <v>35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23</v>
      </c>
      <c r="K13" s="18" t="s">
        <v>224</v>
      </c>
      <c r="L13" s="2"/>
      <c r="M13" s="4" t="s">
        <v>36</v>
      </c>
    </row>
    <row r="14" spans="2:13" ht="12.75" customHeight="1">
      <c r="B14" s="20" t="s">
        <v>37</v>
      </c>
      <c r="C14" s="190" t="s">
        <v>28</v>
      </c>
      <c r="D14" s="190"/>
      <c r="E14" s="190"/>
      <c r="F14" s="190"/>
      <c r="G14" s="190"/>
      <c r="H14" s="190"/>
      <c r="I14" s="190"/>
      <c r="J14" s="7" t="s">
        <v>38</v>
      </c>
      <c r="K14" s="18" t="s">
        <v>39</v>
      </c>
      <c r="L14" s="2"/>
      <c r="M14" s="4"/>
    </row>
    <row r="15" spans="2:13">
      <c r="B15" s="21" t="s">
        <v>40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41</v>
      </c>
    </row>
    <row r="16" spans="2:13" ht="12.75" customHeight="1" thickBot="1">
      <c r="B16" s="15" t="s">
        <v>42</v>
      </c>
      <c r="C16" s="191"/>
      <c r="D16" s="191"/>
      <c r="E16" s="191"/>
      <c r="F16" s="191"/>
      <c r="G16" s="191"/>
      <c r="H16" s="191"/>
      <c r="I16" s="191"/>
      <c r="J16" s="7" t="s">
        <v>43</v>
      </c>
      <c r="K16" s="24" t="s">
        <v>44</v>
      </c>
      <c r="L16" s="23"/>
      <c r="M16" s="4" t="s">
        <v>45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46</v>
      </c>
    </row>
    <row r="18" spans="2:13" ht="13.5" customHeight="1">
      <c r="B18" s="30"/>
      <c r="C18" s="31" t="s">
        <v>47</v>
      </c>
      <c r="D18" s="176" t="s">
        <v>48</v>
      </c>
      <c r="E18" s="177"/>
      <c r="F18" s="177"/>
      <c r="G18" s="178"/>
      <c r="H18" s="176" t="s">
        <v>49</v>
      </c>
      <c r="I18" s="177"/>
      <c r="J18" s="177"/>
      <c r="K18" s="177"/>
      <c r="L18" s="32"/>
      <c r="M18" s="33" t="s">
        <v>50</v>
      </c>
    </row>
    <row r="19" spans="2:13" ht="12" customHeight="1">
      <c r="B19" s="34"/>
      <c r="C19" s="35" t="s">
        <v>51</v>
      </c>
      <c r="D19" s="36" t="s">
        <v>52</v>
      </c>
      <c r="E19" s="37" t="s">
        <v>53</v>
      </c>
      <c r="F19" s="37" t="s">
        <v>54</v>
      </c>
      <c r="G19" s="179" t="s">
        <v>55</v>
      </c>
      <c r="H19" s="36" t="s">
        <v>52</v>
      </c>
      <c r="I19" s="37" t="s">
        <v>53</v>
      </c>
      <c r="J19" s="37" t="s">
        <v>54</v>
      </c>
      <c r="K19" s="181" t="s">
        <v>55</v>
      </c>
      <c r="L19" s="32"/>
      <c r="M19" s="33" t="s">
        <v>56</v>
      </c>
    </row>
    <row r="20" spans="2:13" ht="12" customHeight="1">
      <c r="B20" s="38" t="s">
        <v>57</v>
      </c>
      <c r="C20" s="35" t="s">
        <v>58</v>
      </c>
      <c r="D20" s="36" t="s">
        <v>59</v>
      </c>
      <c r="E20" s="36" t="s">
        <v>60</v>
      </c>
      <c r="F20" s="36" t="s">
        <v>61</v>
      </c>
      <c r="G20" s="180"/>
      <c r="H20" s="36" t="s">
        <v>59</v>
      </c>
      <c r="I20" s="36" t="s">
        <v>60</v>
      </c>
      <c r="J20" s="36" t="s">
        <v>61</v>
      </c>
      <c r="K20" s="182"/>
      <c r="L20" s="39" t="s">
        <v>62</v>
      </c>
      <c r="M20" s="33" t="s">
        <v>63</v>
      </c>
    </row>
    <row r="21" spans="2:13" ht="12" customHeight="1">
      <c r="B21" s="34"/>
      <c r="C21" s="35"/>
      <c r="D21" s="36" t="s">
        <v>64</v>
      </c>
      <c r="E21" s="36" t="s">
        <v>65</v>
      </c>
      <c r="F21" s="36" t="s">
        <v>52</v>
      </c>
      <c r="G21" s="180"/>
      <c r="H21" s="36" t="s">
        <v>64</v>
      </c>
      <c r="I21" s="36" t="s">
        <v>65</v>
      </c>
      <c r="J21" s="36" t="s">
        <v>52</v>
      </c>
      <c r="K21" s="182"/>
      <c r="L21" s="39" t="s">
        <v>66</v>
      </c>
      <c r="M21" s="33" t="s">
        <v>67</v>
      </c>
    </row>
    <row r="22" spans="2:13" ht="10.5" customHeight="1" thickBot="1">
      <c r="B22" s="40">
        <v>1</v>
      </c>
      <c r="C22" s="41" t="s">
        <v>68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69</v>
      </c>
    </row>
    <row r="23" spans="2:13" ht="20.100000000000001" customHeight="1">
      <c r="B23" s="44" t="s">
        <v>70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71</v>
      </c>
      <c r="C24" s="51" t="s">
        <v>72</v>
      </c>
      <c r="D24" s="52">
        <v>0</v>
      </c>
      <c r="E24" s="53">
        <v>7841947.1500000004</v>
      </c>
      <c r="F24" s="53">
        <v>3525828.64</v>
      </c>
      <c r="G24" s="54">
        <f>D24+E24+F24</f>
        <v>11367775.790000001</v>
      </c>
      <c r="H24" s="52">
        <v>0</v>
      </c>
      <c r="I24" s="53">
        <v>7659495.2300000004</v>
      </c>
      <c r="J24" s="53">
        <v>5055429.6399999997</v>
      </c>
      <c r="K24" s="55">
        <f>H24+I24+J24</f>
        <v>12714924.870000001</v>
      </c>
      <c r="L24" s="33"/>
      <c r="M24" s="33"/>
    </row>
    <row r="25" spans="2:13" ht="12.75" customHeight="1">
      <c r="B25" s="56" t="s">
        <v>73</v>
      </c>
      <c r="C25" s="51" t="s">
        <v>74</v>
      </c>
      <c r="D25" s="53">
        <v>0</v>
      </c>
      <c r="E25" s="53">
        <v>7425288.1299999999</v>
      </c>
      <c r="F25" s="53">
        <v>2949267.66</v>
      </c>
      <c r="G25" s="54">
        <f>D25+E25+F25</f>
        <v>10374555.789999999</v>
      </c>
      <c r="H25" s="53">
        <v>0</v>
      </c>
      <c r="I25" s="53">
        <v>7427441.9299999997</v>
      </c>
      <c r="J25" s="53">
        <v>4169508.1</v>
      </c>
      <c r="K25" s="55">
        <f>H25+I25+J25</f>
        <v>11596950.029999999</v>
      </c>
      <c r="L25" s="33"/>
      <c r="M25" s="33"/>
    </row>
    <row r="26" spans="2:13" ht="12.75" customHeight="1">
      <c r="B26" s="57" t="s">
        <v>75</v>
      </c>
      <c r="C26" s="172" t="s">
        <v>76</v>
      </c>
      <c r="D26" s="164">
        <v>0</v>
      </c>
      <c r="E26" s="164">
        <v>7425288.1299999999</v>
      </c>
      <c r="F26" s="164">
        <v>2949267.66</v>
      </c>
      <c r="G26" s="174">
        <f>D26+E26+F26</f>
        <v>10374555.789999999</v>
      </c>
      <c r="H26" s="164">
        <v>0</v>
      </c>
      <c r="I26" s="164">
        <v>7427441.9299999997</v>
      </c>
      <c r="J26" s="164">
        <v>4169508.1</v>
      </c>
      <c r="K26" s="166">
        <f>H26+I26+J26</f>
        <v>11596950.029999999</v>
      </c>
      <c r="L26" s="168"/>
      <c r="M26" s="169"/>
    </row>
    <row r="27" spans="2:13">
      <c r="B27" s="58" t="s">
        <v>77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78</v>
      </c>
      <c r="C28" s="51" t="s">
        <v>79</v>
      </c>
      <c r="D28" s="60">
        <f t="shared" ref="D28:K28" si="0">D24-D25</f>
        <v>0</v>
      </c>
      <c r="E28" s="60">
        <f t="shared" si="0"/>
        <v>416659.02000000048</v>
      </c>
      <c r="F28" s="60">
        <f t="shared" si="0"/>
        <v>576560.98</v>
      </c>
      <c r="G28" s="60">
        <f t="shared" si="0"/>
        <v>993220.00000000186</v>
      </c>
      <c r="H28" s="60">
        <f t="shared" si="0"/>
        <v>0</v>
      </c>
      <c r="I28" s="60">
        <f t="shared" si="0"/>
        <v>232053.30000000075</v>
      </c>
      <c r="J28" s="60">
        <f t="shared" si="0"/>
        <v>885921.53999999957</v>
      </c>
      <c r="K28" s="61">
        <f t="shared" si="0"/>
        <v>1117974.8400000017</v>
      </c>
      <c r="L28" s="33"/>
      <c r="M28" s="33"/>
    </row>
    <row r="29" spans="2:13">
      <c r="B29" s="56" t="s">
        <v>80</v>
      </c>
      <c r="C29" s="51" t="s">
        <v>81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82</v>
      </c>
      <c r="C30" s="51" t="s">
        <v>83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75</v>
      </c>
      <c r="C31" s="172" t="s">
        <v>84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85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86</v>
      </c>
      <c r="C33" s="51" t="s">
        <v>87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88</v>
      </c>
      <c r="C34" s="51" t="s">
        <v>89</v>
      </c>
      <c r="D34" s="52">
        <v>0</v>
      </c>
      <c r="E34" s="63">
        <v>5680418.3700000001</v>
      </c>
      <c r="F34" s="63">
        <v>0</v>
      </c>
      <c r="G34" s="64">
        <f>D34+E34+F34</f>
        <v>5680418.3700000001</v>
      </c>
      <c r="H34" s="52">
        <v>0</v>
      </c>
      <c r="I34" s="63">
        <v>4451617.6100000003</v>
      </c>
      <c r="J34" s="63">
        <v>0</v>
      </c>
      <c r="K34" s="65">
        <f>H34+I34+J34</f>
        <v>4451617.6100000003</v>
      </c>
      <c r="L34" s="33"/>
      <c r="M34" s="33"/>
    </row>
    <row r="35" spans="2:13" ht="23.25">
      <c r="B35" s="56" t="s">
        <v>90</v>
      </c>
      <c r="C35" s="51" t="s">
        <v>91</v>
      </c>
      <c r="D35" s="53">
        <v>20000</v>
      </c>
      <c r="E35" s="63">
        <v>74438.05</v>
      </c>
      <c r="F35" s="63">
        <v>1262802.71</v>
      </c>
      <c r="G35" s="64">
        <f>D35+E35+F35</f>
        <v>1357240.76</v>
      </c>
      <c r="H35" s="53">
        <v>0</v>
      </c>
      <c r="I35" s="63">
        <v>62420.67</v>
      </c>
      <c r="J35" s="63">
        <v>1632369.86</v>
      </c>
      <c r="K35" s="65">
        <f>H35+I35+J35</f>
        <v>1694790.53</v>
      </c>
      <c r="L35" s="33"/>
      <c r="M35" s="33"/>
    </row>
    <row r="36" spans="2:13" ht="12.75" customHeight="1">
      <c r="B36" s="57" t="s">
        <v>75</v>
      </c>
      <c r="C36" s="172" t="s">
        <v>92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93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94</v>
      </c>
      <c r="L38" s="33"/>
      <c r="M38" s="33"/>
    </row>
    <row r="39" spans="2:13" ht="15" customHeight="1">
      <c r="B39" s="30"/>
      <c r="C39" s="31" t="s">
        <v>47</v>
      </c>
      <c r="D39" s="176" t="s">
        <v>48</v>
      </c>
      <c r="E39" s="177"/>
      <c r="F39" s="177"/>
      <c r="G39" s="178"/>
      <c r="H39" s="176" t="s">
        <v>49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51</v>
      </c>
      <c r="D40" s="36" t="s">
        <v>52</v>
      </c>
      <c r="E40" s="37" t="s">
        <v>53</v>
      </c>
      <c r="F40" s="37" t="s">
        <v>54</v>
      </c>
      <c r="G40" s="179" t="s">
        <v>55</v>
      </c>
      <c r="H40" s="36" t="s">
        <v>52</v>
      </c>
      <c r="I40" s="37" t="s">
        <v>53</v>
      </c>
      <c r="J40" s="37" t="s">
        <v>54</v>
      </c>
      <c r="K40" s="181" t="s">
        <v>55</v>
      </c>
      <c r="L40" s="33"/>
      <c r="M40" s="33"/>
    </row>
    <row r="41" spans="2:13" ht="12" customHeight="1">
      <c r="B41" s="38" t="s">
        <v>57</v>
      </c>
      <c r="C41" s="35" t="s">
        <v>58</v>
      </c>
      <c r="D41" s="36" t="s">
        <v>59</v>
      </c>
      <c r="E41" s="36" t="s">
        <v>60</v>
      </c>
      <c r="F41" s="36" t="s">
        <v>61</v>
      </c>
      <c r="G41" s="180"/>
      <c r="H41" s="36" t="s">
        <v>59</v>
      </c>
      <c r="I41" s="36" t="s">
        <v>60</v>
      </c>
      <c r="J41" s="36" t="s">
        <v>61</v>
      </c>
      <c r="K41" s="182"/>
      <c r="L41" s="33"/>
      <c r="M41" s="33"/>
    </row>
    <row r="42" spans="2:13" ht="12" customHeight="1">
      <c r="B42" s="34"/>
      <c r="C42" s="35"/>
      <c r="D42" s="36" t="s">
        <v>64</v>
      </c>
      <c r="E42" s="36" t="s">
        <v>65</v>
      </c>
      <c r="F42" s="36" t="s">
        <v>52</v>
      </c>
      <c r="G42" s="180"/>
      <c r="H42" s="36" t="s">
        <v>64</v>
      </c>
      <c r="I42" s="36" t="s">
        <v>65</v>
      </c>
      <c r="J42" s="36" t="s">
        <v>52</v>
      </c>
      <c r="K42" s="182"/>
      <c r="L42" s="33"/>
      <c r="M42" s="33"/>
    </row>
    <row r="43" spans="2:13" ht="13.5" customHeight="1" thickBot="1">
      <c r="B43" s="40">
        <v>1</v>
      </c>
      <c r="C43" s="41" t="s">
        <v>68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95</v>
      </c>
      <c r="C44" s="70" t="s">
        <v>96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75</v>
      </c>
      <c r="C45" s="172" t="s">
        <v>97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98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99</v>
      </c>
      <c r="C47" s="74" t="s">
        <v>100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101</v>
      </c>
      <c r="C48" s="74" t="s">
        <v>102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75</v>
      </c>
      <c r="C49" s="172" t="s">
        <v>103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93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104</v>
      </c>
      <c r="C51" s="74" t="s">
        <v>105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106</v>
      </c>
      <c r="C52" s="74" t="s">
        <v>107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108</v>
      </c>
      <c r="C53" s="74" t="s">
        <v>109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110</v>
      </c>
      <c r="C54" s="78" t="s">
        <v>111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112</v>
      </c>
      <c r="C55" s="81" t="s">
        <v>113</v>
      </c>
      <c r="D55" s="82">
        <f t="shared" ref="D55:K55" si="2">D28+D33+D34+D35+D44+D47+D48+D51+D52+D53+D54</f>
        <v>20000</v>
      </c>
      <c r="E55" s="82">
        <f t="shared" si="2"/>
        <v>6171515.4400000004</v>
      </c>
      <c r="F55" s="82">
        <f t="shared" si="2"/>
        <v>1839363.69</v>
      </c>
      <c r="G55" s="82">
        <f t="shared" si="2"/>
        <v>8030879.1300000018</v>
      </c>
      <c r="H55" s="82">
        <f t="shared" si="2"/>
        <v>0</v>
      </c>
      <c r="I55" s="82">
        <f t="shared" si="2"/>
        <v>4746091.580000001</v>
      </c>
      <c r="J55" s="82">
        <f t="shared" si="2"/>
        <v>2518291.3999999994</v>
      </c>
      <c r="K55" s="83">
        <f t="shared" si="2"/>
        <v>7264382.9800000023</v>
      </c>
      <c r="L55" s="33"/>
      <c r="M55" s="33"/>
    </row>
    <row r="56" spans="2:13" ht="20.100000000000001" customHeight="1">
      <c r="B56" s="44" t="s">
        <v>114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115</v>
      </c>
      <c r="C57" s="51" t="s">
        <v>116</v>
      </c>
      <c r="D57" s="60">
        <f t="shared" ref="D57:K57" si="3">D58+D60+D66</f>
        <v>0</v>
      </c>
      <c r="E57" s="60">
        <f t="shared" si="3"/>
        <v>0</v>
      </c>
      <c r="F57" s="60">
        <f t="shared" si="3"/>
        <v>15037.27</v>
      </c>
      <c r="G57" s="60">
        <f t="shared" si="3"/>
        <v>15037.27</v>
      </c>
      <c r="H57" s="60">
        <f t="shared" si="3"/>
        <v>0</v>
      </c>
      <c r="I57" s="60">
        <f t="shared" si="3"/>
        <v>0</v>
      </c>
      <c r="J57" s="60">
        <f t="shared" si="3"/>
        <v>532213.75</v>
      </c>
      <c r="K57" s="88">
        <f t="shared" si="3"/>
        <v>532213.75</v>
      </c>
      <c r="L57" s="33"/>
      <c r="M57" s="33"/>
    </row>
    <row r="58" spans="2:13">
      <c r="B58" s="57" t="s">
        <v>117</v>
      </c>
      <c r="C58" s="172" t="s">
        <v>118</v>
      </c>
      <c r="D58" s="164">
        <v>0</v>
      </c>
      <c r="E58" s="164">
        <v>0</v>
      </c>
      <c r="F58" s="164">
        <v>15037.27</v>
      </c>
      <c r="G58" s="174">
        <f>D58+E58+F58</f>
        <v>15037.27</v>
      </c>
      <c r="H58" s="164">
        <v>0</v>
      </c>
      <c r="I58" s="164">
        <v>0</v>
      </c>
      <c r="J58" s="164">
        <v>532213.75</v>
      </c>
      <c r="K58" s="166">
        <f>H58+I58+J58</f>
        <v>532213.75</v>
      </c>
      <c r="L58" s="168"/>
      <c r="M58" s="169"/>
    </row>
    <row r="59" spans="2:13" ht="12.75" customHeight="1">
      <c r="B59" s="58" t="s">
        <v>119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120</v>
      </c>
      <c r="C60" s="51" t="s">
        <v>121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75</v>
      </c>
      <c r="C61" s="172" t="s">
        <v>122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123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75</v>
      </c>
      <c r="C63" s="172" t="s">
        <v>124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98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125</v>
      </c>
      <c r="C65" s="51" t="s">
        <v>126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127</v>
      </c>
      <c r="C66" s="51" t="s">
        <v>128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129</v>
      </c>
      <c r="C67" s="51" t="s">
        <v>130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75</v>
      </c>
      <c r="C68" s="172" t="s">
        <v>131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98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132</v>
      </c>
      <c r="C70" s="51" t="s">
        <v>133</v>
      </c>
      <c r="D70" s="53">
        <v>262868519.25999999</v>
      </c>
      <c r="E70" s="63">
        <v>87312427.189999998</v>
      </c>
      <c r="F70" s="63">
        <v>9850</v>
      </c>
      <c r="G70" s="64">
        <f>D70+E70+F70</f>
        <v>350190796.44999999</v>
      </c>
      <c r="H70" s="53">
        <v>261223684.47999999</v>
      </c>
      <c r="I70" s="63">
        <v>71676502.239999995</v>
      </c>
      <c r="J70" s="75">
        <v>8424</v>
      </c>
      <c r="K70" s="55">
        <f>H70+I70+J70</f>
        <v>332908610.71999997</v>
      </c>
      <c r="L70" s="33"/>
      <c r="M70" s="33"/>
    </row>
    <row r="71" spans="2:13">
      <c r="B71" s="57" t="s">
        <v>75</v>
      </c>
      <c r="C71" s="172" t="s">
        <v>134</v>
      </c>
      <c r="D71" s="164">
        <v>94250800</v>
      </c>
      <c r="E71" s="164">
        <v>30107200</v>
      </c>
      <c r="F71" s="164"/>
      <c r="G71" s="174">
        <f>D71+E71+F71</f>
        <v>124358000</v>
      </c>
      <c r="H71" s="164">
        <v>94133000</v>
      </c>
      <c r="I71" s="164">
        <v>34232900</v>
      </c>
      <c r="J71" s="164"/>
      <c r="K71" s="166">
        <f>H71+I71+J71</f>
        <v>128365900</v>
      </c>
      <c r="L71" s="168"/>
      <c r="M71" s="169"/>
    </row>
    <row r="72" spans="2:13">
      <c r="B72" s="58" t="s">
        <v>135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136</v>
      </c>
      <c r="C73" s="51" t="s">
        <v>137</v>
      </c>
      <c r="D73" s="53">
        <v>0</v>
      </c>
      <c r="E73" s="53">
        <v>50939.56</v>
      </c>
      <c r="F73" s="53">
        <v>0</v>
      </c>
      <c r="G73" s="54">
        <f>D73+E73+F73</f>
        <v>50939.56</v>
      </c>
      <c r="H73" s="53">
        <v>0</v>
      </c>
      <c r="I73" s="53">
        <v>44823.74</v>
      </c>
      <c r="J73" s="53">
        <v>0</v>
      </c>
      <c r="K73" s="65">
        <f>H73+I73+J73</f>
        <v>44823.74</v>
      </c>
      <c r="L73" s="33"/>
      <c r="M73" s="33"/>
    </row>
    <row r="74" spans="2:13" s="95" customFormat="1" ht="12.75">
      <c r="B74" s="57" t="s">
        <v>75</v>
      </c>
      <c r="C74" s="172" t="s">
        <v>138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135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139</v>
      </c>
      <c r="L76" s="33"/>
      <c r="M76" s="33"/>
    </row>
    <row r="77" spans="2:13" s="95" customFormat="1" ht="15.75" customHeight="1">
      <c r="B77" s="30"/>
      <c r="C77" s="31" t="s">
        <v>47</v>
      </c>
      <c r="D77" s="176" t="s">
        <v>48</v>
      </c>
      <c r="E77" s="177"/>
      <c r="F77" s="177"/>
      <c r="G77" s="178"/>
      <c r="H77" s="176" t="s">
        <v>49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51</v>
      </c>
      <c r="D78" s="36" t="s">
        <v>52</v>
      </c>
      <c r="E78" s="37" t="s">
        <v>53</v>
      </c>
      <c r="F78" s="37" t="s">
        <v>54</v>
      </c>
      <c r="G78" s="179" t="s">
        <v>55</v>
      </c>
      <c r="H78" s="36" t="s">
        <v>52</v>
      </c>
      <c r="I78" s="37" t="s">
        <v>53</v>
      </c>
      <c r="J78" s="37" t="s">
        <v>54</v>
      </c>
      <c r="K78" s="181" t="s">
        <v>55</v>
      </c>
      <c r="L78" s="33"/>
      <c r="M78" s="33"/>
    </row>
    <row r="79" spans="2:13" s="95" customFormat="1" ht="12" customHeight="1">
      <c r="B79" s="38" t="s">
        <v>57</v>
      </c>
      <c r="C79" s="35" t="s">
        <v>58</v>
      </c>
      <c r="D79" s="36" t="s">
        <v>59</v>
      </c>
      <c r="E79" s="36" t="s">
        <v>60</v>
      </c>
      <c r="F79" s="36" t="s">
        <v>61</v>
      </c>
      <c r="G79" s="180"/>
      <c r="H79" s="36" t="s">
        <v>59</v>
      </c>
      <c r="I79" s="36" t="s">
        <v>60</v>
      </c>
      <c r="J79" s="36" t="s">
        <v>61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64</v>
      </c>
      <c r="E80" s="36" t="s">
        <v>65</v>
      </c>
      <c r="F80" s="36" t="s">
        <v>52</v>
      </c>
      <c r="G80" s="180"/>
      <c r="H80" s="36" t="s">
        <v>64</v>
      </c>
      <c r="I80" s="36" t="s">
        <v>65</v>
      </c>
      <c r="J80" s="36" t="s">
        <v>52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68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140</v>
      </c>
      <c r="C82" s="51" t="s">
        <v>141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75</v>
      </c>
      <c r="C83" s="172" t="s">
        <v>142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98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143</v>
      </c>
      <c r="C85" s="51" t="s">
        <v>144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75</v>
      </c>
      <c r="C86" s="172" t="s">
        <v>145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146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147</v>
      </c>
      <c r="C88" s="74" t="s">
        <v>148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149</v>
      </c>
      <c r="C89" s="78" t="s">
        <v>150</v>
      </c>
      <c r="D89" s="100">
        <f t="shared" ref="D89:K89" si="4">D57+D67+D70+D73+D82+D85+D88</f>
        <v>262868519.25999999</v>
      </c>
      <c r="E89" s="100">
        <f t="shared" si="4"/>
        <v>87363366.75</v>
      </c>
      <c r="F89" s="100">
        <f t="shared" si="4"/>
        <v>24887.27</v>
      </c>
      <c r="G89" s="100">
        <f t="shared" si="4"/>
        <v>350256773.27999997</v>
      </c>
      <c r="H89" s="100">
        <f t="shared" si="4"/>
        <v>261223684.47999999</v>
      </c>
      <c r="I89" s="100">
        <f t="shared" si="4"/>
        <v>71721325.979999989</v>
      </c>
      <c r="J89" s="100">
        <f t="shared" si="4"/>
        <v>540637.75</v>
      </c>
      <c r="K89" s="101">
        <f t="shared" si="4"/>
        <v>333485648.20999998</v>
      </c>
      <c r="L89" s="33"/>
      <c r="M89" s="33"/>
    </row>
    <row r="90" spans="2:13" s="95" customFormat="1" ht="26.25" customHeight="1" thickBot="1">
      <c r="B90" s="102" t="s">
        <v>151</v>
      </c>
      <c r="C90" s="81" t="s">
        <v>152</v>
      </c>
      <c r="D90" s="103">
        <f t="shared" ref="D90:K90" si="5">D55+D89</f>
        <v>262888519.25999999</v>
      </c>
      <c r="E90" s="103">
        <f t="shared" si="5"/>
        <v>93534882.189999998</v>
      </c>
      <c r="F90" s="103">
        <f t="shared" si="5"/>
        <v>1864250.96</v>
      </c>
      <c r="G90" s="103">
        <f t="shared" si="5"/>
        <v>358287652.40999997</v>
      </c>
      <c r="H90" s="103">
        <f t="shared" si="5"/>
        <v>261223684.47999999</v>
      </c>
      <c r="I90" s="103">
        <f t="shared" si="5"/>
        <v>76467417.559999987</v>
      </c>
      <c r="J90" s="103">
        <f t="shared" si="5"/>
        <v>3058929.1499999994</v>
      </c>
      <c r="K90" s="104">
        <f t="shared" si="5"/>
        <v>340750031.19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153</v>
      </c>
      <c r="L91" s="33"/>
      <c r="M91" s="33"/>
    </row>
    <row r="92" spans="2:13" s="95" customFormat="1" ht="17.25" customHeight="1">
      <c r="B92" s="30"/>
      <c r="C92" s="31" t="s">
        <v>47</v>
      </c>
      <c r="D92" s="176" t="s">
        <v>48</v>
      </c>
      <c r="E92" s="177"/>
      <c r="F92" s="177"/>
      <c r="G92" s="178"/>
      <c r="H92" s="176" t="s">
        <v>49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51</v>
      </c>
      <c r="D93" s="36" t="s">
        <v>52</v>
      </c>
      <c r="E93" s="37" t="s">
        <v>53</v>
      </c>
      <c r="F93" s="37" t="s">
        <v>54</v>
      </c>
      <c r="G93" s="179" t="s">
        <v>55</v>
      </c>
      <c r="H93" s="36" t="s">
        <v>52</v>
      </c>
      <c r="I93" s="37" t="s">
        <v>53</v>
      </c>
      <c r="J93" s="37" t="s">
        <v>54</v>
      </c>
      <c r="K93" s="181" t="s">
        <v>55</v>
      </c>
      <c r="L93" s="33"/>
      <c r="M93" s="33"/>
    </row>
    <row r="94" spans="2:13" s="95" customFormat="1" ht="12" customHeight="1">
      <c r="B94" s="38" t="s">
        <v>154</v>
      </c>
      <c r="C94" s="35" t="s">
        <v>58</v>
      </c>
      <c r="D94" s="36" t="s">
        <v>59</v>
      </c>
      <c r="E94" s="36" t="s">
        <v>60</v>
      </c>
      <c r="F94" s="36" t="s">
        <v>61</v>
      </c>
      <c r="G94" s="180"/>
      <c r="H94" s="36" t="s">
        <v>59</v>
      </c>
      <c r="I94" s="36" t="s">
        <v>60</v>
      </c>
      <c r="J94" s="36" t="s">
        <v>61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64</v>
      </c>
      <c r="E95" s="36" t="s">
        <v>65</v>
      </c>
      <c r="F95" s="36" t="s">
        <v>52</v>
      </c>
      <c r="G95" s="180"/>
      <c r="H95" s="36" t="s">
        <v>64</v>
      </c>
      <c r="I95" s="36" t="s">
        <v>65</v>
      </c>
      <c r="J95" s="36" t="s">
        <v>52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68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155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156</v>
      </c>
      <c r="C98" s="51" t="s">
        <v>157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75</v>
      </c>
      <c r="C99" s="172" t="s">
        <v>158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98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159</v>
      </c>
      <c r="C101" s="51" t="s">
        <v>160</v>
      </c>
      <c r="D101" s="53">
        <v>0</v>
      </c>
      <c r="E101" s="63">
        <v>14705.59</v>
      </c>
      <c r="F101" s="63">
        <v>0</v>
      </c>
      <c r="G101" s="64">
        <f>D101+E101+F101</f>
        <v>14705.59</v>
      </c>
      <c r="H101" s="63">
        <v>0</v>
      </c>
      <c r="I101" s="63">
        <v>70059.679999999993</v>
      </c>
      <c r="J101" s="63">
        <v>14470</v>
      </c>
      <c r="K101" s="55">
        <f>H101+I101+J101</f>
        <v>84529.68</v>
      </c>
      <c r="L101" s="33"/>
      <c r="M101" s="33"/>
    </row>
    <row r="102" spans="2:13" s="95" customFormat="1" ht="12.75">
      <c r="B102" s="57" t="s">
        <v>75</v>
      </c>
      <c r="C102" s="172" t="s">
        <v>161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135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162</v>
      </c>
      <c r="C104" s="51" t="s">
        <v>163</v>
      </c>
      <c r="D104" s="53">
        <v>0</v>
      </c>
      <c r="E104" s="63">
        <v>0</v>
      </c>
      <c r="F104" s="63">
        <v>840749.39</v>
      </c>
      <c r="G104" s="64">
        <f>D104+E104+F104</f>
        <v>840749.39</v>
      </c>
      <c r="H104" s="63">
        <v>0</v>
      </c>
      <c r="I104" s="63">
        <v>0</v>
      </c>
      <c r="J104" s="63">
        <v>19899.63</v>
      </c>
      <c r="K104" s="55">
        <f>H104+I104+J104</f>
        <v>19899.63</v>
      </c>
      <c r="L104" s="33"/>
      <c r="M104" s="33"/>
    </row>
    <row r="105" spans="2:13" s="95" customFormat="1" ht="20.100000000000001" customHeight="1">
      <c r="B105" s="56" t="s">
        <v>164</v>
      </c>
      <c r="C105" s="51" t="s">
        <v>165</v>
      </c>
      <c r="D105" s="60">
        <f>D108+D109+D110+D111</f>
        <v>0</v>
      </c>
      <c r="E105" s="60">
        <f>E108+E109+E110+E111</f>
        <v>0</v>
      </c>
      <c r="F105" s="60">
        <f>F106+F108+F109+F110+F111</f>
        <v>0</v>
      </c>
      <c r="G105" s="60">
        <f>G106+G108+G109+G110+G111</f>
        <v>0</v>
      </c>
      <c r="H105" s="60">
        <f>H108+H109+H110+H111</f>
        <v>0</v>
      </c>
      <c r="I105" s="60">
        <f>I108+I109+I110+I111</f>
        <v>0</v>
      </c>
      <c r="J105" s="60">
        <f>J106+J108+J109+J110+J111</f>
        <v>0</v>
      </c>
      <c r="K105" s="61">
        <f>K106+K108+K109+K110+K111</f>
        <v>0</v>
      </c>
      <c r="L105" s="33"/>
      <c r="M105" s="33"/>
    </row>
    <row r="106" spans="2:13" s="95" customFormat="1" ht="12.75">
      <c r="B106" s="57" t="s">
        <v>117</v>
      </c>
      <c r="C106" s="172" t="s">
        <v>166</v>
      </c>
      <c r="D106" s="170" t="s">
        <v>167</v>
      </c>
      <c r="E106" s="170" t="s">
        <v>167</v>
      </c>
      <c r="F106" s="164"/>
      <c r="G106" s="174">
        <f>F106</f>
        <v>0</v>
      </c>
      <c r="H106" s="170" t="s">
        <v>167</v>
      </c>
      <c r="I106" s="170" t="s">
        <v>167</v>
      </c>
      <c r="J106" s="164"/>
      <c r="K106" s="166">
        <f>J106</f>
        <v>0</v>
      </c>
      <c r="L106" s="168"/>
      <c r="M106" s="169"/>
    </row>
    <row r="107" spans="2:13" s="95" customFormat="1" ht="22.5">
      <c r="B107" s="58" t="s">
        <v>168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169</v>
      </c>
      <c r="C108" s="51" t="s">
        <v>170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171</v>
      </c>
      <c r="C109" s="51" t="s">
        <v>172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173</v>
      </c>
      <c r="C110" s="51" t="s">
        <v>174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175</v>
      </c>
      <c r="C111" s="51" t="s">
        <v>176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177</v>
      </c>
      <c r="C112" s="51" t="s">
        <v>178</v>
      </c>
      <c r="D112" s="53"/>
      <c r="E112" s="63"/>
      <c r="F112" s="63"/>
      <c r="G112" s="64">
        <f t="shared" si="6"/>
        <v>0</v>
      </c>
      <c r="H112" s="63"/>
      <c r="I112" s="63"/>
      <c r="J112" s="63"/>
      <c r="K112" s="55">
        <f t="shared" si="7"/>
        <v>0</v>
      </c>
      <c r="L112" s="33"/>
      <c r="M112" s="33"/>
    </row>
    <row r="113" spans="2:13" s="95" customFormat="1" ht="12.75">
      <c r="B113" s="57" t="s">
        <v>75</v>
      </c>
      <c r="C113" s="172" t="s">
        <v>179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135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180</v>
      </c>
      <c r="C115" s="51" t="s">
        <v>181</v>
      </c>
      <c r="D115" s="52">
        <v>0</v>
      </c>
      <c r="E115" s="75">
        <v>10992994.199999999</v>
      </c>
      <c r="F115" s="75">
        <v>0</v>
      </c>
      <c r="G115" s="64">
        <f>D115+E115+F115</f>
        <v>10992994.199999999</v>
      </c>
      <c r="H115" s="111">
        <v>0</v>
      </c>
      <c r="I115" s="75">
        <v>9764193.4399999995</v>
      </c>
      <c r="J115" s="75">
        <v>0</v>
      </c>
      <c r="K115" s="55">
        <f>H115+I115+J115</f>
        <v>9764193.4399999995</v>
      </c>
      <c r="L115" s="33"/>
      <c r="M115" s="33"/>
    </row>
    <row r="116" spans="2:13" s="95" customFormat="1" ht="11.25" customHeight="1">
      <c r="B116" s="56" t="s">
        <v>182</v>
      </c>
      <c r="C116" s="51" t="s">
        <v>183</v>
      </c>
      <c r="D116" s="53">
        <v>262868519.25999999</v>
      </c>
      <c r="E116" s="53">
        <v>87312427.189999998</v>
      </c>
      <c r="F116" s="53">
        <v>9800</v>
      </c>
      <c r="G116" s="64">
        <f>D116+E116+F116</f>
        <v>350190746.44999999</v>
      </c>
      <c r="H116" s="53">
        <v>261223684.47999999</v>
      </c>
      <c r="I116" s="53">
        <v>71676502.239999995</v>
      </c>
      <c r="J116" s="53">
        <v>8424</v>
      </c>
      <c r="K116" s="55">
        <f>H116+I116+J116</f>
        <v>332908610.71999997</v>
      </c>
      <c r="L116" s="33"/>
      <c r="M116" s="33"/>
    </row>
    <row r="117" spans="2:13" s="95" customFormat="1" ht="11.25" customHeight="1">
      <c r="B117" s="56" t="s">
        <v>184</v>
      </c>
      <c r="C117" s="74" t="s">
        <v>185</v>
      </c>
      <c r="D117" s="53">
        <v>0</v>
      </c>
      <c r="E117" s="53">
        <v>1372872.54</v>
      </c>
      <c r="F117" s="53">
        <v>0</v>
      </c>
      <c r="G117" s="64">
        <f>D117+E117+F117</f>
        <v>1372872.54</v>
      </c>
      <c r="H117" s="53">
        <v>0</v>
      </c>
      <c r="I117" s="53">
        <v>1337628.1000000001</v>
      </c>
      <c r="J117" s="53">
        <v>0</v>
      </c>
      <c r="K117" s="55">
        <f>H117+I117+J117</f>
        <v>1337628.1000000001</v>
      </c>
      <c r="L117" s="33"/>
      <c r="M117" s="33"/>
    </row>
    <row r="118" spans="2:13" s="95" customFormat="1" ht="26.25" customHeight="1" thickBot="1">
      <c r="B118" s="112" t="s">
        <v>186</v>
      </c>
      <c r="C118" s="78" t="s">
        <v>187</v>
      </c>
      <c r="D118" s="113">
        <f t="shared" ref="D118:K118" si="8">D98+D101+D104+D105+D112+D115+D116+D117</f>
        <v>262868519.25999999</v>
      </c>
      <c r="E118" s="113">
        <f t="shared" si="8"/>
        <v>99692999.519999996</v>
      </c>
      <c r="F118" s="113">
        <f t="shared" si="8"/>
        <v>850549.39</v>
      </c>
      <c r="G118" s="113">
        <f t="shared" si="8"/>
        <v>363412068.17000002</v>
      </c>
      <c r="H118" s="113">
        <f t="shared" si="8"/>
        <v>261223684.47999999</v>
      </c>
      <c r="I118" s="113">
        <f t="shared" si="8"/>
        <v>82848383.459999993</v>
      </c>
      <c r="J118" s="113">
        <f t="shared" si="8"/>
        <v>42793.630000000005</v>
      </c>
      <c r="K118" s="114">
        <f t="shared" si="8"/>
        <v>344114861.56999999</v>
      </c>
      <c r="L118" s="33"/>
      <c r="M118" s="33"/>
    </row>
    <row r="119" spans="2:13" s="95" customFormat="1" ht="20.100000000000001" customHeight="1">
      <c r="B119" s="44" t="s">
        <v>188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189</v>
      </c>
      <c r="C120" s="51" t="s">
        <v>190</v>
      </c>
      <c r="D120" s="53">
        <v>20000</v>
      </c>
      <c r="E120" s="53">
        <v>-6158117.3300000001</v>
      </c>
      <c r="F120" s="53">
        <v>1013701.57</v>
      </c>
      <c r="G120" s="54">
        <f>D120+E120+F120</f>
        <v>-5124415.76</v>
      </c>
      <c r="H120" s="53">
        <v>0</v>
      </c>
      <c r="I120" s="53">
        <v>-6380965.9000000004</v>
      </c>
      <c r="J120" s="53">
        <v>3016135.52</v>
      </c>
      <c r="K120" s="55">
        <f>H120+I120+J120</f>
        <v>-3364830.3800000004</v>
      </c>
      <c r="L120" s="33"/>
      <c r="M120" s="33"/>
    </row>
    <row r="121" spans="2:13" ht="30" customHeight="1" thickBot="1">
      <c r="B121" s="102" t="s">
        <v>191</v>
      </c>
      <c r="C121" s="81" t="s">
        <v>192</v>
      </c>
      <c r="D121" s="120">
        <f t="shared" ref="D121:K121" si="9">D118+D120</f>
        <v>262888519.25999999</v>
      </c>
      <c r="E121" s="120">
        <f t="shared" si="9"/>
        <v>93534882.189999998</v>
      </c>
      <c r="F121" s="120">
        <f t="shared" si="9"/>
        <v>1864250.96</v>
      </c>
      <c r="G121" s="120">
        <f t="shared" si="9"/>
        <v>358287652.41000003</v>
      </c>
      <c r="H121" s="120">
        <f t="shared" si="9"/>
        <v>261223684.47999999</v>
      </c>
      <c r="I121" s="120">
        <f t="shared" si="9"/>
        <v>76467417.559999987</v>
      </c>
      <c r="J121" s="120">
        <f t="shared" si="9"/>
        <v>3058929.15</v>
      </c>
      <c r="K121" s="104">
        <f t="shared" si="9"/>
        <v>340750031.19</v>
      </c>
      <c r="L121" s="33"/>
      <c r="M121" s="33"/>
    </row>
    <row r="122" spans="2:13" s="8" customFormat="1" ht="24" customHeight="1">
      <c r="B122" s="159" t="s">
        <v>193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194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195</v>
      </c>
      <c r="C125" s="161" t="s">
        <v>196</v>
      </c>
      <c r="D125" s="161"/>
      <c r="E125" s="161"/>
      <c r="G125" s="123" t="s">
        <v>197</v>
      </c>
      <c r="H125" s="162"/>
      <c r="I125" s="162"/>
      <c r="J125" s="153" t="s">
        <v>62</v>
      </c>
      <c r="K125" s="153"/>
      <c r="M125" s="4"/>
    </row>
    <row r="126" spans="2:13" s="8" customFormat="1" ht="12.75" hidden="1" customHeight="1">
      <c r="B126" s="123" t="s">
        <v>198</v>
      </c>
      <c r="C126" s="163" t="s">
        <v>199</v>
      </c>
      <c r="D126" s="163"/>
      <c r="E126" s="163"/>
      <c r="G126" s="123"/>
      <c r="H126" s="146" t="s">
        <v>200</v>
      </c>
      <c r="I126" s="146"/>
      <c r="J126" s="146" t="s">
        <v>199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201</v>
      </c>
      <c r="G128" s="155"/>
      <c r="H128" s="156" t="s">
        <v>202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203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204</v>
      </c>
      <c r="E130" s="158"/>
      <c r="F130" s="153" t="s">
        <v>205</v>
      </c>
      <c r="G130" s="153"/>
      <c r="H130" s="154"/>
      <c r="I130" s="154"/>
      <c r="J130" s="153" t="s">
        <v>206</v>
      </c>
      <c r="K130" s="153"/>
    </row>
    <row r="131" spans="2:11" ht="12.75" hidden="1" customHeight="1">
      <c r="B131" s="15"/>
      <c r="C131" s="25"/>
      <c r="D131" s="152" t="s">
        <v>207</v>
      </c>
      <c r="E131" s="152"/>
      <c r="F131" s="146" t="s">
        <v>208</v>
      </c>
      <c r="G131" s="146"/>
      <c r="H131" s="146" t="s">
        <v>200</v>
      </c>
      <c r="I131" s="146"/>
      <c r="J131" s="146" t="s">
        <v>199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209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210</v>
      </c>
      <c r="C134" s="122"/>
      <c r="D134" s="146" t="s">
        <v>208</v>
      </c>
      <c r="E134" s="146"/>
      <c r="F134" s="146" t="s">
        <v>200</v>
      </c>
      <c r="G134" s="146"/>
      <c r="H134" s="146" t="s">
        <v>199</v>
      </c>
      <c r="I134" s="146"/>
      <c r="J134" s="147" t="s">
        <v>211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212</v>
      </c>
      <c r="I137" s="150"/>
      <c r="J137" s="151"/>
      <c r="K137" s="3"/>
    </row>
    <row r="138" spans="2:11" ht="3.75" hidden="1" customHeight="1" thickTop="1" thickBot="1">
      <c r="B138" s="1" t="s">
        <v>213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214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215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216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217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218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219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220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221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222</v>
      </c>
      <c r="G147" s="131"/>
      <c r="H147" s="132"/>
      <c r="I147" s="132"/>
      <c r="J147" s="133"/>
    </row>
    <row r="148" spans="2:10" ht="3.75" hidden="1" customHeight="1" thickTop="1">
      <c r="B148" s="1" t="s">
        <v>223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2024-03-19T08:25:21Z</cp:lastPrinted>
  <dcterms:created xsi:type="dcterms:W3CDTF">2024-03-11T12:58:37Z</dcterms:created>
  <dcterms:modified xsi:type="dcterms:W3CDTF">2024-03-19T08:25:23Z</dcterms:modified>
</cp:coreProperties>
</file>